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32" windowWidth="16260" windowHeight="5064" tabRatio="225"/>
  </bookViews>
  <sheets>
    <sheet name="bao cao" sheetId="1" r:id="rId1"/>
    <sheet name="co so khoa hoc (2)" sheetId="5" r:id="rId2"/>
    <sheet name="Sheet1 (2)" sheetId="4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D23" i="1" l="1"/>
  <c r="D28" i="5"/>
  <c r="K13" i="5"/>
  <c r="I13" i="5"/>
  <c r="F13" i="5"/>
  <c r="D13" i="5"/>
  <c r="E13" i="5" s="1"/>
  <c r="G13" i="5" s="1"/>
  <c r="K12" i="5"/>
  <c r="I12" i="5"/>
  <c r="D12" i="5"/>
  <c r="F12" i="5" s="1"/>
  <c r="K11" i="5"/>
  <c r="I11" i="5"/>
  <c r="F11" i="5"/>
  <c r="E11" i="5"/>
  <c r="G11" i="5" s="1"/>
  <c r="K10" i="5"/>
  <c r="I10" i="5"/>
  <c r="G10" i="5"/>
  <c r="F10" i="5"/>
  <c r="E10" i="5"/>
  <c r="K9" i="5"/>
  <c r="I9" i="5"/>
  <c r="F9" i="5"/>
  <c r="E9" i="5"/>
  <c r="G9" i="5" s="1"/>
  <c r="K8" i="5"/>
  <c r="I8" i="5"/>
  <c r="F8" i="5"/>
  <c r="E8" i="5"/>
  <c r="G8" i="5" s="1"/>
  <c r="K7" i="5"/>
  <c r="E7" i="5"/>
  <c r="G7" i="5" s="1"/>
  <c r="K7" i="1"/>
  <c r="E7" i="1"/>
  <c r="M16" i="4"/>
  <c r="K16" i="4"/>
  <c r="C16" i="4"/>
  <c r="D16" i="4" s="1"/>
  <c r="F16" i="4" s="1"/>
  <c r="M15" i="4"/>
  <c r="C15" i="4"/>
  <c r="D15" i="4" s="1"/>
  <c r="F15" i="4" s="1"/>
  <c r="M14" i="4"/>
  <c r="K14" i="4"/>
  <c r="F14" i="4"/>
  <c r="E14" i="4"/>
  <c r="D14" i="4"/>
  <c r="M13" i="4"/>
  <c r="K13" i="4"/>
  <c r="K15" i="4" s="1"/>
  <c r="F13" i="4"/>
  <c r="E13" i="4"/>
  <c r="D13" i="4"/>
  <c r="M12" i="4"/>
  <c r="K12" i="4"/>
  <c r="E12" i="4"/>
  <c r="D12" i="4"/>
  <c r="F12" i="4" s="1"/>
  <c r="M11" i="4"/>
  <c r="K11" i="4"/>
  <c r="E11" i="4"/>
  <c r="D11" i="4"/>
  <c r="F11" i="4" s="1"/>
  <c r="D10" i="4"/>
  <c r="F10" i="4" s="1"/>
  <c r="E12" i="5" l="1"/>
  <c r="G12" i="5" s="1"/>
  <c r="E16" i="4"/>
  <c r="E15" i="4"/>
  <c r="K9" i="1"/>
  <c r="K10" i="1"/>
  <c r="K11" i="1"/>
  <c r="K8" i="1"/>
  <c r="F9" i="1"/>
  <c r="F10" i="1"/>
  <c r="F11" i="1"/>
  <c r="F8" i="1"/>
  <c r="I9" i="1"/>
  <c r="I10" i="1"/>
  <c r="I11" i="1"/>
  <c r="I8" i="1"/>
  <c r="E8" i="1"/>
  <c r="G8" i="1" s="1"/>
  <c r="E9" i="1"/>
  <c r="G9" i="1" s="1"/>
  <c r="E10" i="1"/>
  <c r="G10" i="1" s="1"/>
  <c r="E11" i="1"/>
  <c r="G11" i="1" s="1"/>
  <c r="G7" i="1"/>
</calcChain>
</file>

<file path=xl/sharedStrings.xml><?xml version="1.0" encoding="utf-8"?>
<sst xmlns="http://schemas.openxmlformats.org/spreadsheetml/2006/main" count="129" uniqueCount="69">
  <si>
    <t>tiền/giờ</t>
  </si>
  <si>
    <t>tổng</t>
  </si>
  <si>
    <t>tiền/trang</t>
  </si>
  <si>
    <t>tiền/tiết</t>
  </si>
  <si>
    <t xml:space="preserve">hệ số </t>
  </si>
  <si>
    <t>Cao đẳng</t>
  </si>
  <si>
    <t>Trung cấp</t>
  </si>
  <si>
    <t>Trang tài liệu chỉ gồm các chữ cái, chữ số: tối đa 9.500 đồng/1 trang</t>
  </si>
  <si>
    <t>Trang tài liệu có bảng biểu kèm theo: tối đa 11.700 đồng/1 trang</t>
  </si>
  <si>
    <t>Trang tài liệu dạng đặc biệt có nhiều công thức toán học, hoặc các ký tự đặc biệt: tối đa 14.000 đồng/1 trang</t>
  </si>
  <si>
    <t>01 trang văn bản tương ứng 46 dòng x 70 ký tự/dòng, tương đương bình quân</t>
  </si>
  <si>
    <t>Trang siêu văn bản đơn giản</t>
  </si>
  <si>
    <t>Trang siêu văn bản bố cục mỹ thuật, nhiều hình ảnh, sử dụng các công nghệ tiên tiến</t>
  </si>
  <si>
    <t>Chuyển đổi thông tin từ máy scan =30%</t>
  </si>
  <si>
    <t>Số hóa thông tin =30%</t>
  </si>
  <si>
    <t>Tiền/trang</t>
  </si>
  <si>
    <t>1. Chi nhập dữ liệu.</t>
  </si>
  <si>
    <t>2. Chi tạo lập các trang siêu văn bản.</t>
  </si>
  <si>
    <t>3. Chi tạo lập thông tin điện tử trên cơ sở các dữ liệu có sẵn.</t>
  </si>
  <si>
    <t>4. Chi số hóa thông tin.</t>
  </si>
  <si>
    <t xml:space="preserve">điều tra khảo sát </t>
  </si>
  <si>
    <t>Chi dịch và hiệu đính tài liệu</t>
  </si>
  <si>
    <t>Chi xây dựng hệ thống dữ liệu điện tử về chương trình đào tạo, giáo trình</t>
  </si>
  <si>
    <t>cao dang</t>
  </si>
  <si>
    <t>trung cap</t>
  </si>
  <si>
    <t>Số trang</t>
  </si>
  <si>
    <t>Số giờ</t>
  </si>
  <si>
    <t>he so so voi 9,5</t>
  </si>
  <si>
    <t>số tiết quy đổi theo độ phức tạp</t>
  </si>
  <si>
    <t>Số tiết/tín chỉ</t>
  </si>
  <si>
    <t>HS 2,8</t>
  </si>
  <si>
    <t>Số giờ/tín chỉ</t>
  </si>
  <si>
    <t>BẢNG CHIẾT TÍNH QUY ĐỔI SỐ GIỜ LAO ĐỘNG BIÊN SOẠN GIÁO TRÌNH ĐIỆN TỬ</t>
  </si>
  <si>
    <t>Cấp độ 1</t>
  </si>
  <si>
    <t>Cấp độ 2</t>
  </si>
  <si>
    <t>Cấp độ 3</t>
  </si>
  <si>
    <t>Hệ số với 9,5</t>
  </si>
  <si>
    <t>Hệ số theo cấp độ phức tạp (tỷ lệ so với 9,5)</t>
  </si>
  <si>
    <t>Quy đổi ra giờ /tín chỉ (lấy hệ số 2,8)</t>
  </si>
  <si>
    <t>Cấp độ 4</t>
  </si>
  <si>
    <t>Cấp độ 5</t>
  </si>
  <si>
    <t xml:space="preserve">5. điều tra khảo sát </t>
  </si>
  <si>
    <t>6.Chi dịch và hiệu đính tài liệu</t>
  </si>
  <si>
    <t>7. Chi xây dựng hệ thống dữ liệu điện tử về chương trình đào tạo, giáo trình</t>
  </si>
  <si>
    <t>Căn cứ thông tư: 01 trang văn bản tương ứng 46 dòng x 70 ký tự/dòng, tương đương bình quân</t>
  </si>
  <si>
    <t>ebook đơn giản (các môn lý thuyết)</t>
  </si>
  <si>
    <t>Chuẩn bị nội dung đào tạo Blearning</t>
  </si>
  <si>
    <t>Trên cơ sở tập bài giảng là nhiệm vụ của GV, biên soạn giáo trình dùng chung cho môn/học phần</t>
  </si>
  <si>
    <t>1 tiết dạy = 1 tiết soạn (tương đương 2,8 giờ lao động)</t>
  </si>
  <si>
    <t>2,8 giờ lao động chuyển 8 trang bài giảng thành giáo trình chung</t>
  </si>
  <si>
    <t>1 tín chỉ = 42 giờ</t>
  </si>
  <si>
    <t>Môn lý luận</t>
  </si>
  <si>
    <t>1 tín chỉ = 50,4 giờ</t>
  </si>
  <si>
    <t>Môn lý thuyết nghề</t>
  </si>
  <si>
    <t>1 tín chỉ = 46 giờ</t>
  </si>
  <si>
    <t>Tính bình quân</t>
  </si>
  <si>
    <t>Sản phẩm: sách điện tử</t>
  </si>
  <si>
    <t>Căn bản</t>
  </si>
  <si>
    <t>Sản phẩm: sách điện tử cấp độ 1</t>
  </si>
  <si>
    <t>Chi chuyển bài giảng sang giáo trình điện tử đơn giản</t>
  </si>
  <si>
    <t>Chi tạo sách GK điện tử có tương tác</t>
  </si>
  <si>
    <t>Chú giải</t>
  </si>
  <si>
    <t>1 tín chỉ = 61,6 giờ</t>
  </si>
  <si>
    <t>giáo trình elearning</t>
  </si>
  <si>
    <t>ebook phức tạp (Chuyên ngành)</t>
  </si>
  <si>
    <t>1 tín chỉ = 56 giờ</t>
  </si>
  <si>
    <t>Sản phẩm: sách điện tử cấp độ 2</t>
  </si>
  <si>
    <t>TC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</si>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</sst>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/>
    <xf numFmtId="164" fontId="0" fillId="0" borderId="1" xfId="1" applyNumberFormat="1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 wrapText="1"/>
    </xf>
    <xf numFmtId="3" fontId="0" fillId="0" borderId="0" xfId="0" applyNumberFormat="1" applyBorder="1" applyAlignment="1">
      <alignment vertical="center"/>
    </xf>
    <xf numFmtId="165" fontId="0" fillId="0" borderId="0" xfId="1" applyNumberFormat="1" applyFont="1" applyBorder="1" applyAlignment="1">
      <alignment horizontal="center" vertical="center"/>
    </xf>
    <xf numFmtId="2" fontId="0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/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2" xfId="0" applyBorder="1" applyAlignment="1"/>
    <xf numFmtId="0" fontId="0" fillId="0" borderId="3" xfId="0" applyBorder="1" applyAlignment="1"/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abSelected="1" topLeftCell="A12" workbookViewId="0">
      <selection activeCell="A17" sqref="A17"/>
    </sheetView>
  </sheetViews>
  <sheetFormatPr defaultRowHeight="14.4" x14ac:dyDescent="0.3"/>
  <cols>
    <col min="2" max="2" width="15" customWidth="1"/>
    <col min="3" max="3" width="31.21875" customWidth="1"/>
    <col min="4" max="4" width="9.33203125" customWidth="1"/>
    <col min="5" max="6" width="10.44140625" customWidth="1"/>
    <col min="7" max="7" width="10.109375" customWidth="1"/>
    <col min="11" max="11" width="8.88671875" style="26"/>
  </cols>
  <sheetData>
    <row r="2" spans="1:14" x14ac:dyDescent="0.3">
      <c r="C2" t="s">
        <v>32</v>
      </c>
    </row>
    <row r="4" spans="1:14" s="3" customFormat="1" ht="22.8" customHeight="1" x14ac:dyDescent="0.3">
      <c r="B4" s="6"/>
      <c r="C4" s="6"/>
      <c r="D4" s="6"/>
      <c r="E4" s="6"/>
      <c r="F4" s="6"/>
      <c r="G4" s="6"/>
      <c r="K4" s="27"/>
      <c r="L4" s="2" t="s">
        <v>23</v>
      </c>
      <c r="M4" s="2"/>
      <c r="N4" s="2" t="s">
        <v>24</v>
      </c>
    </row>
    <row r="5" spans="1:14" s="6" customFormat="1" ht="29.4" customHeight="1" x14ac:dyDescent="0.3">
      <c r="K5" s="28"/>
      <c r="L5" s="13">
        <v>80000</v>
      </c>
      <c r="M5" s="12">
        <v>2.8</v>
      </c>
      <c r="N5" s="13">
        <v>60000</v>
      </c>
    </row>
    <row r="6" spans="1:14" ht="86.4" x14ac:dyDescent="0.3">
      <c r="B6" s="7"/>
      <c r="C6" s="21" t="s">
        <v>44</v>
      </c>
      <c r="D6" s="7"/>
      <c r="E6" s="2" t="s">
        <v>25</v>
      </c>
      <c r="F6" s="14" t="s">
        <v>36</v>
      </c>
      <c r="G6" s="2" t="s">
        <v>25</v>
      </c>
      <c r="H6" s="14" t="s">
        <v>37</v>
      </c>
      <c r="I6" s="14" t="s">
        <v>28</v>
      </c>
      <c r="J6" s="23" t="s">
        <v>29</v>
      </c>
      <c r="K6" s="29" t="s">
        <v>38</v>
      </c>
      <c r="L6" s="2" t="s">
        <v>30</v>
      </c>
    </row>
    <row r="7" spans="1:14" s="6" customFormat="1" ht="57.6" x14ac:dyDescent="0.3">
      <c r="A7" s="7" t="s">
        <v>57</v>
      </c>
      <c r="B7" s="24" t="s">
        <v>59</v>
      </c>
      <c r="C7" s="9" t="s">
        <v>7</v>
      </c>
      <c r="D7" s="8">
        <v>9500</v>
      </c>
      <c r="E7" s="20">
        <f>$L$5/D7</f>
        <v>8.4210526315789469</v>
      </c>
      <c r="F7" s="20"/>
      <c r="G7" s="20">
        <f>$N$5/E7</f>
        <v>7125</v>
      </c>
      <c r="H7" s="14">
        <v>1</v>
      </c>
      <c r="I7" s="2">
        <v>15</v>
      </c>
      <c r="J7" s="19">
        <v>15</v>
      </c>
      <c r="K7" s="30">
        <f>J7*2.8</f>
        <v>42</v>
      </c>
      <c r="L7" s="31" t="s">
        <v>45</v>
      </c>
      <c r="M7" s="46"/>
    </row>
    <row r="8" spans="1:14" ht="30" customHeight="1" x14ac:dyDescent="0.3">
      <c r="A8" s="7" t="s">
        <v>33</v>
      </c>
      <c r="B8" s="7"/>
      <c r="C8" s="9" t="s">
        <v>8</v>
      </c>
      <c r="D8" s="8">
        <v>11700</v>
      </c>
      <c r="E8" s="20">
        <f>$L$5/D8</f>
        <v>6.8376068376068373</v>
      </c>
      <c r="F8" s="22">
        <f>D8/$D$7</f>
        <v>1.2315789473684211</v>
      </c>
      <c r="G8" s="20">
        <f>$N$5/E8</f>
        <v>8775</v>
      </c>
      <c r="H8" s="14">
        <v>1.2</v>
      </c>
      <c r="I8" s="2">
        <f>$I$7*H8</f>
        <v>18</v>
      </c>
      <c r="J8" s="19">
        <v>18</v>
      </c>
      <c r="K8" s="30">
        <f>J8*2.8</f>
        <v>50.4</v>
      </c>
      <c r="L8" s="1"/>
      <c r="M8" s="47"/>
    </row>
    <row r="9" spans="1:14" ht="57.6" x14ac:dyDescent="0.3">
      <c r="A9" s="7" t="s">
        <v>34</v>
      </c>
      <c r="C9" s="9" t="s">
        <v>9</v>
      </c>
      <c r="D9" s="8">
        <v>14000</v>
      </c>
      <c r="E9" s="20">
        <f>$L$5/D9</f>
        <v>5.7142857142857144</v>
      </c>
      <c r="F9" s="22">
        <f t="shared" ref="F9:F11" si="0">D9/$D$7</f>
        <v>1.4736842105263157</v>
      </c>
      <c r="G9" s="20">
        <f>$N$5/E9</f>
        <v>10500</v>
      </c>
      <c r="H9" s="14">
        <v>1.5</v>
      </c>
      <c r="I9" s="2">
        <f t="shared" ref="I9:I11" si="1">$I$7*H9</f>
        <v>22.5</v>
      </c>
      <c r="J9" s="19">
        <v>22</v>
      </c>
      <c r="K9" s="30">
        <f t="shared" ref="K9:K11" si="2">J9*2.8</f>
        <v>61.599999999999994</v>
      </c>
      <c r="L9" s="31" t="s">
        <v>64</v>
      </c>
      <c r="M9" s="48"/>
    </row>
    <row r="10" spans="1:14" ht="43.2" x14ac:dyDescent="0.3">
      <c r="A10" s="7" t="s">
        <v>35</v>
      </c>
      <c r="B10" s="35" t="s">
        <v>60</v>
      </c>
      <c r="C10" s="9" t="s">
        <v>11</v>
      </c>
      <c r="D10" s="8">
        <v>12000</v>
      </c>
      <c r="E10" s="20">
        <f>$L$5/D10</f>
        <v>6.666666666666667</v>
      </c>
      <c r="F10" s="22">
        <f t="shared" si="0"/>
        <v>1.263157894736842</v>
      </c>
      <c r="G10" s="20">
        <f>$N$5/E10</f>
        <v>9000</v>
      </c>
      <c r="H10" s="14">
        <v>1.2</v>
      </c>
      <c r="I10" s="2">
        <f t="shared" si="1"/>
        <v>18</v>
      </c>
      <c r="J10" s="19">
        <v>19</v>
      </c>
      <c r="K10" s="30">
        <f t="shared" si="2"/>
        <v>53.199999999999996</v>
      </c>
      <c r="L10" s="32" t="s">
        <v>63</v>
      </c>
      <c r="M10" s="49"/>
    </row>
    <row r="11" spans="1:14" ht="43.2" x14ac:dyDescent="0.3">
      <c r="A11" s="7" t="s">
        <v>39</v>
      </c>
      <c r="B11" s="7"/>
      <c r="C11" s="9" t="s">
        <v>12</v>
      </c>
      <c r="D11" s="8">
        <v>42000</v>
      </c>
      <c r="E11" s="20">
        <f>$L$5/D11</f>
        <v>1.9047619047619047</v>
      </c>
      <c r="F11" s="22">
        <f t="shared" si="0"/>
        <v>4.4210526315789478</v>
      </c>
      <c r="G11" s="20">
        <f>$N$5/E11</f>
        <v>31500</v>
      </c>
      <c r="H11" s="14">
        <v>4.4000000000000004</v>
      </c>
      <c r="I11" s="2">
        <f t="shared" si="1"/>
        <v>66</v>
      </c>
      <c r="J11" s="19">
        <v>66</v>
      </c>
      <c r="K11" s="30">
        <f t="shared" si="2"/>
        <v>184.79999999999998</v>
      </c>
      <c r="L11" s="32" t="s">
        <v>63</v>
      </c>
    </row>
    <row r="12" spans="1:14" x14ac:dyDescent="0.3">
      <c r="A12" s="36"/>
      <c r="B12" s="36"/>
      <c r="C12" s="37"/>
      <c r="D12" s="38"/>
      <c r="E12" s="39"/>
      <c r="F12" s="40"/>
      <c r="G12" s="39"/>
      <c r="H12" s="41"/>
      <c r="I12" s="42"/>
      <c r="J12" s="43"/>
      <c r="K12" s="44"/>
      <c r="L12" s="45"/>
    </row>
    <row r="13" spans="1:14" x14ac:dyDescent="0.3">
      <c r="B13" s="50" t="s">
        <v>61</v>
      </c>
    </row>
    <row r="14" spans="1:14" x14ac:dyDescent="0.3">
      <c r="B14" t="s">
        <v>47</v>
      </c>
    </row>
    <row r="15" spans="1:14" x14ac:dyDescent="0.3">
      <c r="B15" t="s">
        <v>48</v>
      </c>
    </row>
    <row r="16" spans="1:14" x14ac:dyDescent="0.3">
      <c r="B16" t="s">
        <v>49</v>
      </c>
    </row>
    <row r="17" spans="1:4" x14ac:dyDescent="0.3">
      <c r="A17" s="34" t="s">
        <v>67</v>
      </c>
      <c r="B17" t="s">
        <v>50</v>
      </c>
      <c r="C17" t="s">
        <v>51</v>
      </c>
    </row>
    <row r="18" spans="1:4" x14ac:dyDescent="0.3">
      <c r="A18" s="34"/>
      <c r="B18" t="s">
        <v>52</v>
      </c>
      <c r="C18" t="s">
        <v>53</v>
      </c>
    </row>
    <row r="19" spans="1:4" x14ac:dyDescent="0.3">
      <c r="A19" s="34"/>
      <c r="B19" s="33" t="s">
        <v>54</v>
      </c>
      <c r="C19" t="s">
        <v>58</v>
      </c>
    </row>
    <row r="20" spans="1:4" x14ac:dyDescent="0.3">
      <c r="A20" s="34"/>
    </row>
    <row r="21" spans="1:4" x14ac:dyDescent="0.3">
      <c r="A21" s="34" t="s">
        <v>68</v>
      </c>
      <c r="B21" t="s">
        <v>50</v>
      </c>
    </row>
    <row r="22" spans="1:4" x14ac:dyDescent="0.3">
      <c r="B22" t="s">
        <v>52</v>
      </c>
    </row>
    <row r="23" spans="1:4" x14ac:dyDescent="0.3">
      <c r="B23" t="s">
        <v>62</v>
      </c>
      <c r="D23">
        <f>(50.4+61.6)/2</f>
        <v>56</v>
      </c>
    </row>
    <row r="24" spans="1:4" x14ac:dyDescent="0.3">
      <c r="B24" s="33" t="s">
        <v>65</v>
      </c>
      <c r="C24" t="s">
        <v>66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topLeftCell="B14" workbookViewId="0">
      <selection activeCell="A15" sqref="A15:XFD21"/>
    </sheetView>
  </sheetViews>
  <sheetFormatPr defaultRowHeight="14.4" x14ac:dyDescent="0.3"/>
  <cols>
    <col min="2" max="2" width="15" customWidth="1"/>
    <col min="3" max="3" width="31.21875" customWidth="1"/>
    <col min="4" max="4" width="9.33203125" customWidth="1"/>
    <col min="5" max="6" width="10.44140625" customWidth="1"/>
    <col min="7" max="7" width="10.109375" customWidth="1"/>
    <col min="11" max="11" width="8.88671875" style="26"/>
  </cols>
  <sheetData>
    <row r="2" spans="1:14" x14ac:dyDescent="0.3">
      <c r="C2" t="s">
        <v>32</v>
      </c>
    </row>
    <row r="4" spans="1:14" s="3" customFormat="1" ht="22.8" customHeight="1" x14ac:dyDescent="0.3">
      <c r="B4" s="6"/>
      <c r="C4" s="6"/>
      <c r="D4" s="6"/>
      <c r="E4" s="6"/>
      <c r="F4" s="6"/>
      <c r="G4" s="6"/>
      <c r="K4" s="27"/>
      <c r="L4" s="2" t="s">
        <v>23</v>
      </c>
      <c r="M4" s="2"/>
      <c r="N4" s="2" t="s">
        <v>24</v>
      </c>
    </row>
    <row r="5" spans="1:14" s="6" customFormat="1" ht="29.4" customHeight="1" x14ac:dyDescent="0.3">
      <c r="K5" s="28"/>
      <c r="L5" s="13">
        <v>80000</v>
      </c>
      <c r="M5" s="12">
        <v>2.8</v>
      </c>
      <c r="N5" s="13">
        <v>60000</v>
      </c>
    </row>
    <row r="6" spans="1:14" ht="86.4" x14ac:dyDescent="0.3">
      <c r="B6" s="7"/>
      <c r="C6" s="21" t="s">
        <v>44</v>
      </c>
      <c r="D6" s="7"/>
      <c r="E6" s="2" t="s">
        <v>25</v>
      </c>
      <c r="F6" s="14" t="s">
        <v>36</v>
      </c>
      <c r="G6" s="2" t="s">
        <v>25</v>
      </c>
      <c r="H6" s="14" t="s">
        <v>37</v>
      </c>
      <c r="I6" s="14" t="s">
        <v>28</v>
      </c>
      <c r="J6" s="23" t="s">
        <v>29</v>
      </c>
      <c r="K6" s="29" t="s">
        <v>38</v>
      </c>
      <c r="L6" s="2" t="s">
        <v>30</v>
      </c>
    </row>
    <row r="7" spans="1:14" s="6" customFormat="1" ht="57.6" x14ac:dyDescent="0.3">
      <c r="A7" s="7" t="s">
        <v>33</v>
      </c>
      <c r="B7" s="10" t="s">
        <v>16</v>
      </c>
      <c r="C7" s="9" t="s">
        <v>7</v>
      </c>
      <c r="D7" s="8">
        <v>9500</v>
      </c>
      <c r="E7" s="20">
        <f>$L$5/D7</f>
        <v>8.4210526315789469</v>
      </c>
      <c r="F7" s="20"/>
      <c r="G7" s="20">
        <f>$N$5/E7</f>
        <v>7125</v>
      </c>
      <c r="H7" s="14">
        <v>1</v>
      </c>
      <c r="I7" s="2">
        <v>15</v>
      </c>
      <c r="J7" s="19">
        <v>15</v>
      </c>
      <c r="K7" s="30">
        <f>J7*2.8</f>
        <v>42</v>
      </c>
      <c r="L7" s="31" t="s">
        <v>45</v>
      </c>
    </row>
    <row r="8" spans="1:14" ht="30" customHeight="1" x14ac:dyDescent="0.3">
      <c r="A8" s="7" t="s">
        <v>34</v>
      </c>
      <c r="B8" s="7"/>
      <c r="C8" s="9" t="s">
        <v>8</v>
      </c>
      <c r="D8" s="8">
        <v>11700</v>
      </c>
      <c r="E8" s="20">
        <f>$L$5/D8</f>
        <v>6.8376068376068373</v>
      </c>
      <c r="F8" s="22">
        <f>D8/$D$7</f>
        <v>1.2315789473684211</v>
      </c>
      <c r="G8" s="20">
        <f>$N$5/E8</f>
        <v>8775</v>
      </c>
      <c r="H8" s="14">
        <v>1.2</v>
      </c>
      <c r="I8" s="2">
        <f>$I$7*H8</f>
        <v>18</v>
      </c>
      <c r="J8" s="19">
        <v>18</v>
      </c>
      <c r="K8" s="30">
        <f>J8*2.8</f>
        <v>50.4</v>
      </c>
      <c r="L8" s="1"/>
    </row>
    <row r="9" spans="1:14" ht="57.6" x14ac:dyDescent="0.3">
      <c r="A9" s="7" t="s">
        <v>35</v>
      </c>
      <c r="B9" s="24" t="s">
        <v>17</v>
      </c>
      <c r="C9" s="9" t="s">
        <v>9</v>
      </c>
      <c r="D9" s="8">
        <v>14000</v>
      </c>
      <c r="E9" s="20">
        <f>$L$5/D9</f>
        <v>5.7142857142857144</v>
      </c>
      <c r="F9" s="22">
        <f t="shared" ref="F9:F13" si="0">D9/$D$7</f>
        <v>1.4736842105263157</v>
      </c>
      <c r="G9" s="20">
        <f>$N$5/E9</f>
        <v>10500</v>
      </c>
      <c r="H9" s="14">
        <v>1.5</v>
      </c>
      <c r="I9" s="2">
        <f t="shared" ref="I9:I11" si="1">$I$7*H9</f>
        <v>22.5</v>
      </c>
      <c r="J9" s="19">
        <v>22</v>
      </c>
      <c r="K9" s="30">
        <f t="shared" ref="K9:K13" si="2">J9*2.8</f>
        <v>61.599999999999994</v>
      </c>
      <c r="L9" s="32" t="s">
        <v>46</v>
      </c>
    </row>
    <row r="10" spans="1:14" ht="19.8" customHeight="1" x14ac:dyDescent="0.3">
      <c r="A10" s="7" t="s">
        <v>39</v>
      </c>
      <c r="B10" s="7"/>
      <c r="C10" s="9" t="s">
        <v>11</v>
      </c>
      <c r="D10" s="8">
        <v>12000</v>
      </c>
      <c r="E10" s="20">
        <f>$L$5/D10</f>
        <v>6.666666666666667</v>
      </c>
      <c r="F10" s="22">
        <f t="shared" si="0"/>
        <v>1.263157894736842</v>
      </c>
      <c r="G10" s="20">
        <f>$N$5/E10</f>
        <v>9000</v>
      </c>
      <c r="H10" s="14">
        <v>1.2</v>
      </c>
      <c r="I10" s="2">
        <f t="shared" si="1"/>
        <v>18</v>
      </c>
      <c r="J10" s="19">
        <v>19</v>
      </c>
      <c r="K10" s="30">
        <f t="shared" si="2"/>
        <v>53.199999999999996</v>
      </c>
      <c r="L10" s="1"/>
    </row>
    <row r="11" spans="1:14" ht="22.8" x14ac:dyDescent="0.3">
      <c r="A11" s="7" t="s">
        <v>40</v>
      </c>
      <c r="B11" s="7"/>
      <c r="C11" s="9" t="s">
        <v>12</v>
      </c>
      <c r="D11" s="8">
        <v>42000</v>
      </c>
      <c r="E11" s="20">
        <f>$L$5/D11</f>
        <v>1.9047619047619047</v>
      </c>
      <c r="F11" s="22">
        <f t="shared" si="0"/>
        <v>4.4210526315789478</v>
      </c>
      <c r="G11" s="20">
        <f>$N$5/E11</f>
        <v>31500</v>
      </c>
      <c r="H11" s="14">
        <v>4.4000000000000004</v>
      </c>
      <c r="I11" s="2">
        <f t="shared" si="1"/>
        <v>66</v>
      </c>
      <c r="J11" s="19">
        <v>66</v>
      </c>
      <c r="K11" s="30">
        <f t="shared" si="2"/>
        <v>184.79999999999998</v>
      </c>
      <c r="L11" s="1"/>
    </row>
    <row r="12" spans="1:14" ht="22.8" x14ac:dyDescent="0.3">
      <c r="B12" s="24" t="s">
        <v>19</v>
      </c>
      <c r="C12" s="25" t="s">
        <v>13</v>
      </c>
      <c r="D12" s="8">
        <f>0.3*D10</f>
        <v>3600</v>
      </c>
      <c r="E12" s="20">
        <f>$L$5/D12</f>
        <v>22.222222222222221</v>
      </c>
      <c r="F12" s="22">
        <f t="shared" si="0"/>
        <v>0.37894736842105264</v>
      </c>
      <c r="G12" s="20">
        <f>$N$5/E12</f>
        <v>2700</v>
      </c>
      <c r="H12" s="14">
        <v>0.4</v>
      </c>
      <c r="I12" s="2">
        <f>0.3*I10</f>
        <v>5.3999999999999995</v>
      </c>
      <c r="J12" s="19">
        <v>5.7</v>
      </c>
      <c r="K12" s="30">
        <f t="shared" si="2"/>
        <v>15.959999999999999</v>
      </c>
      <c r="L12" s="1"/>
    </row>
    <row r="13" spans="1:14" x14ac:dyDescent="0.3">
      <c r="B13" s="1"/>
      <c r="C13" s="11" t="s">
        <v>14</v>
      </c>
      <c r="D13" s="8">
        <f>0.3*D7</f>
        <v>2850</v>
      </c>
      <c r="E13" s="20">
        <f>$L$5/D13</f>
        <v>28.07017543859649</v>
      </c>
      <c r="F13" s="22">
        <f t="shared" si="0"/>
        <v>0.3</v>
      </c>
      <c r="G13" s="20">
        <f>$N$5/E13</f>
        <v>2137.5</v>
      </c>
      <c r="H13" s="14">
        <v>1.3</v>
      </c>
      <c r="I13" s="2">
        <f>0.3*I7</f>
        <v>4.5</v>
      </c>
      <c r="J13" s="19">
        <v>4.5</v>
      </c>
      <c r="K13" s="30">
        <f t="shared" si="2"/>
        <v>12.6</v>
      </c>
      <c r="L13" s="1"/>
    </row>
    <row r="15" spans="1:14" x14ac:dyDescent="0.3">
      <c r="C15" s="10" t="s">
        <v>16</v>
      </c>
      <c r="F15" s="10"/>
    </row>
    <row r="16" spans="1:14" x14ac:dyDescent="0.3">
      <c r="C16" s="10" t="s">
        <v>17</v>
      </c>
      <c r="F16" s="10"/>
    </row>
    <row r="17" spans="2:6" x14ac:dyDescent="0.3">
      <c r="C17" s="10" t="s">
        <v>18</v>
      </c>
      <c r="F17" s="10"/>
    </row>
    <row r="18" spans="2:6" x14ac:dyDescent="0.3">
      <c r="C18" s="10" t="s">
        <v>19</v>
      </c>
      <c r="F18" s="10"/>
    </row>
    <row r="19" spans="2:6" x14ac:dyDescent="0.3">
      <c r="C19" s="4" t="s">
        <v>41</v>
      </c>
    </row>
    <row r="20" spans="2:6" x14ac:dyDescent="0.3">
      <c r="C20" s="4" t="s">
        <v>42</v>
      </c>
    </row>
    <row r="21" spans="2:6" ht="24" x14ac:dyDescent="0.3">
      <c r="C21" s="5" t="s">
        <v>43</v>
      </c>
    </row>
    <row r="23" spans="2:6" x14ac:dyDescent="0.3">
      <c r="B23" t="s">
        <v>47</v>
      </c>
    </row>
    <row r="24" spans="2:6" x14ac:dyDescent="0.3">
      <c r="B24" t="s">
        <v>48</v>
      </c>
    </row>
    <row r="25" spans="2:6" x14ac:dyDescent="0.3">
      <c r="B25" t="s">
        <v>49</v>
      </c>
    </row>
    <row r="26" spans="2:6" x14ac:dyDescent="0.3">
      <c r="B26" t="s">
        <v>50</v>
      </c>
      <c r="C26" t="s">
        <v>51</v>
      </c>
    </row>
    <row r="27" spans="2:6" x14ac:dyDescent="0.3">
      <c r="B27" t="s">
        <v>52</v>
      </c>
      <c r="C27" t="s">
        <v>53</v>
      </c>
    </row>
    <row r="28" spans="2:6" x14ac:dyDescent="0.3">
      <c r="B28" s="33" t="s">
        <v>54</v>
      </c>
      <c r="C28" s="33" t="s">
        <v>55</v>
      </c>
      <c r="D28">
        <f>(42+50.4)/2</f>
        <v>46.2</v>
      </c>
    </row>
    <row r="29" spans="2:6" x14ac:dyDescent="0.3">
      <c r="C29" t="s">
        <v>56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opLeftCell="D8" workbookViewId="0">
      <selection activeCell="M11" sqref="M11"/>
    </sheetView>
  </sheetViews>
  <sheetFormatPr defaultRowHeight="14.4" x14ac:dyDescent="0.3"/>
  <cols>
    <col min="2" max="2" width="9.88671875" customWidth="1"/>
    <col min="3" max="3" width="9.33203125" customWidth="1"/>
    <col min="4" max="5" width="10.44140625" customWidth="1"/>
    <col min="6" max="6" width="10.109375" customWidth="1"/>
    <col min="7" max="7" width="11.109375" bestFit="1" customWidth="1"/>
    <col min="8" max="8" width="41.44140625" customWidth="1"/>
  </cols>
  <sheetData>
    <row r="2" spans="1:14" x14ac:dyDescent="0.3">
      <c r="G2" s="2" t="s">
        <v>4</v>
      </c>
    </row>
    <row r="3" spans="1:14" x14ac:dyDescent="0.3">
      <c r="G3" s="1">
        <v>2.85</v>
      </c>
    </row>
    <row r="4" spans="1:14" x14ac:dyDescent="0.3">
      <c r="E4" t="s">
        <v>32</v>
      </c>
    </row>
    <row r="6" spans="1:14" s="3" customFormat="1" ht="22.8" customHeight="1" x14ac:dyDescent="0.3">
      <c r="B6" s="2"/>
      <c r="C6" s="2" t="s">
        <v>2</v>
      </c>
      <c r="D6" s="2" t="s">
        <v>1</v>
      </c>
      <c r="E6" s="2"/>
      <c r="F6" s="2" t="s">
        <v>0</v>
      </c>
      <c r="G6" s="2" t="s">
        <v>3</v>
      </c>
      <c r="H6" s="2"/>
    </row>
    <row r="7" spans="1:14" s="6" customFormat="1" ht="24.6" customHeight="1" x14ac:dyDescent="0.3">
      <c r="B7" s="7" t="s">
        <v>5</v>
      </c>
      <c r="C7" s="8">
        <v>11500</v>
      </c>
      <c r="D7" s="7" t="s">
        <v>23</v>
      </c>
      <c r="E7" s="7"/>
      <c r="F7" s="7" t="s">
        <v>24</v>
      </c>
      <c r="G7" s="7">
        <v>8</v>
      </c>
      <c r="H7" s="13">
        <v>25000</v>
      </c>
    </row>
    <row r="8" spans="1:14" s="6" customFormat="1" ht="29.4" customHeight="1" x14ac:dyDescent="0.3">
      <c r="B8" s="7" t="s">
        <v>6</v>
      </c>
      <c r="C8" s="8" t="s">
        <v>15</v>
      </c>
      <c r="D8" s="13">
        <v>80000</v>
      </c>
      <c r="E8" s="12">
        <v>2.8</v>
      </c>
      <c r="F8" s="13">
        <v>60000</v>
      </c>
      <c r="H8" s="16"/>
    </row>
    <row r="9" spans="1:14" ht="57.6" x14ac:dyDescent="0.3">
      <c r="B9" s="7"/>
      <c r="C9" s="7"/>
      <c r="D9" s="2" t="s">
        <v>25</v>
      </c>
      <c r="E9" s="14" t="s">
        <v>27</v>
      </c>
      <c r="F9" s="2" t="s">
        <v>25</v>
      </c>
      <c r="G9" s="2" t="s">
        <v>26</v>
      </c>
      <c r="H9" s="21" t="s">
        <v>10</v>
      </c>
      <c r="I9" s="1"/>
      <c r="J9" s="15" t="s">
        <v>27</v>
      </c>
      <c r="K9" s="14" t="s">
        <v>28</v>
      </c>
      <c r="L9" s="23" t="s">
        <v>29</v>
      </c>
      <c r="M9" s="14" t="s">
        <v>31</v>
      </c>
      <c r="N9" s="2" t="s">
        <v>30</v>
      </c>
    </row>
    <row r="10" spans="1:14" s="6" customFormat="1" ht="22.8" x14ac:dyDescent="0.3">
      <c r="A10" s="6" t="s">
        <v>33</v>
      </c>
      <c r="B10" s="7"/>
      <c r="C10" s="8">
        <v>9500</v>
      </c>
      <c r="D10" s="20">
        <f t="shared" ref="D10:D16" si="0">$D$8/C10</f>
        <v>8.4210526315789469</v>
      </c>
      <c r="E10" s="20"/>
      <c r="F10" s="20">
        <f t="shared" ref="F10:F16" si="1">$F$8/D10</f>
        <v>7125</v>
      </c>
      <c r="G10" s="7"/>
      <c r="H10" s="9" t="s">
        <v>7</v>
      </c>
      <c r="I10" s="17"/>
      <c r="J10" s="14"/>
      <c r="K10" s="2">
        <v>15</v>
      </c>
      <c r="L10" s="19"/>
      <c r="M10" s="7"/>
      <c r="N10" s="17"/>
    </row>
    <row r="11" spans="1:14" ht="22.8" x14ac:dyDescent="0.3">
      <c r="A11" s="6"/>
      <c r="B11" s="7"/>
      <c r="C11" s="8">
        <v>11700</v>
      </c>
      <c r="D11" s="20">
        <f t="shared" si="0"/>
        <v>6.8376068376068373</v>
      </c>
      <c r="E11" s="22">
        <f>C11/$C$10</f>
        <v>1.2315789473684211</v>
      </c>
      <c r="F11" s="20">
        <f t="shared" si="1"/>
        <v>8775</v>
      </c>
      <c r="G11" s="7"/>
      <c r="H11" s="9" t="s">
        <v>8</v>
      </c>
      <c r="I11" s="1"/>
      <c r="J11" s="18">
        <v>1.2315789473684211</v>
      </c>
      <c r="K11" s="7">
        <f>$K$10*J11</f>
        <v>18.473684210526315</v>
      </c>
      <c r="L11" s="19">
        <v>18</v>
      </c>
      <c r="M11" s="7">
        <f>L11*2.8</f>
        <v>50.4</v>
      </c>
      <c r="N11" s="1"/>
    </row>
    <row r="12" spans="1:14" ht="22.8" x14ac:dyDescent="0.3">
      <c r="A12" s="6"/>
      <c r="B12" s="7"/>
      <c r="C12" s="8">
        <v>14000</v>
      </c>
      <c r="D12" s="20">
        <f t="shared" si="0"/>
        <v>5.7142857142857144</v>
      </c>
      <c r="E12" s="22">
        <f t="shared" ref="E12:E16" si="2">C12/$C$10</f>
        <v>1.4736842105263157</v>
      </c>
      <c r="F12" s="20">
        <f t="shared" si="1"/>
        <v>10500</v>
      </c>
      <c r="G12" s="7"/>
      <c r="H12" s="9" t="s">
        <v>9</v>
      </c>
      <c r="I12" s="1"/>
      <c r="J12" s="18">
        <v>1.4736842105263157</v>
      </c>
      <c r="K12" s="7">
        <f t="shared" ref="K12:K14" si="3">$K$10*J12</f>
        <v>22.105263157894736</v>
      </c>
      <c r="L12" s="19">
        <v>22</v>
      </c>
      <c r="M12" s="7">
        <f t="shared" ref="M12:M16" si="4">L12*2.8</f>
        <v>61.599999999999994</v>
      </c>
      <c r="N12" s="1"/>
    </row>
    <row r="13" spans="1:14" x14ac:dyDescent="0.3">
      <c r="A13" s="6" t="s">
        <v>34</v>
      </c>
      <c r="B13" s="7"/>
      <c r="C13" s="8">
        <v>12000</v>
      </c>
      <c r="D13" s="20">
        <f t="shared" si="0"/>
        <v>6.666666666666667</v>
      </c>
      <c r="E13" s="22">
        <f t="shared" si="2"/>
        <v>1.263157894736842</v>
      </c>
      <c r="F13" s="20">
        <f t="shared" si="1"/>
        <v>9000</v>
      </c>
      <c r="G13" s="7"/>
      <c r="H13" s="9" t="s">
        <v>11</v>
      </c>
      <c r="I13" s="1"/>
      <c r="J13" s="18">
        <v>1.263157894736842</v>
      </c>
      <c r="K13" s="7">
        <f t="shared" si="3"/>
        <v>18.94736842105263</v>
      </c>
      <c r="L13" s="19">
        <v>19</v>
      </c>
      <c r="M13" s="7">
        <f t="shared" si="4"/>
        <v>53.199999999999996</v>
      </c>
      <c r="N13" s="1"/>
    </row>
    <row r="14" spans="1:14" ht="22.8" x14ac:dyDescent="0.3">
      <c r="A14" s="6" t="s">
        <v>35</v>
      </c>
      <c r="B14" s="7"/>
      <c r="C14" s="8">
        <v>42000</v>
      </c>
      <c r="D14" s="20">
        <f t="shared" si="0"/>
        <v>1.9047619047619047</v>
      </c>
      <c r="E14" s="22">
        <f t="shared" si="2"/>
        <v>4.4210526315789478</v>
      </c>
      <c r="F14" s="20">
        <f t="shared" si="1"/>
        <v>31500</v>
      </c>
      <c r="G14" s="7"/>
      <c r="H14" s="9" t="s">
        <v>12</v>
      </c>
      <c r="I14" s="1"/>
      <c r="J14" s="18">
        <v>4.4210526315789478</v>
      </c>
      <c r="K14" s="7">
        <f t="shared" si="3"/>
        <v>66.31578947368422</v>
      </c>
      <c r="L14" s="19">
        <v>66</v>
      </c>
      <c r="M14" s="7">
        <f t="shared" si="4"/>
        <v>184.79999999999998</v>
      </c>
      <c r="N14" s="1"/>
    </row>
    <row r="15" spans="1:14" x14ac:dyDescent="0.3">
      <c r="B15" s="1"/>
      <c r="C15" s="8">
        <f>0.3*C13</f>
        <v>3600</v>
      </c>
      <c r="D15" s="20">
        <f t="shared" si="0"/>
        <v>22.222222222222221</v>
      </c>
      <c r="E15" s="22">
        <f t="shared" si="2"/>
        <v>0.37894736842105264</v>
      </c>
      <c r="F15" s="20">
        <f t="shared" si="1"/>
        <v>2700</v>
      </c>
      <c r="G15" s="1"/>
      <c r="H15" s="11" t="s">
        <v>13</v>
      </c>
      <c r="I15" s="1"/>
      <c r="J15" s="18">
        <v>0.37894736842105264</v>
      </c>
      <c r="K15" s="7">
        <f>0.3*K13</f>
        <v>5.6842105263157885</v>
      </c>
      <c r="L15" s="19">
        <v>5.7</v>
      </c>
      <c r="M15" s="7">
        <f t="shared" si="4"/>
        <v>15.959999999999999</v>
      </c>
      <c r="N15" s="1"/>
    </row>
    <row r="16" spans="1:14" x14ac:dyDescent="0.3">
      <c r="B16" s="1"/>
      <c r="C16" s="8">
        <f>0.3*C10</f>
        <v>2850</v>
      </c>
      <c r="D16" s="20">
        <f t="shared" si="0"/>
        <v>28.07017543859649</v>
      </c>
      <c r="E16" s="22">
        <f t="shared" si="2"/>
        <v>0.3</v>
      </c>
      <c r="F16" s="20">
        <f t="shared" si="1"/>
        <v>2137.5</v>
      </c>
      <c r="G16" s="1"/>
      <c r="H16" s="11" t="s">
        <v>14</v>
      </c>
      <c r="I16" s="1"/>
      <c r="J16" s="18">
        <v>1.3263157894736841</v>
      </c>
      <c r="K16" s="7">
        <f>0.3*K10</f>
        <v>4.5</v>
      </c>
      <c r="L16" s="19">
        <v>4.5</v>
      </c>
      <c r="M16" s="7">
        <f t="shared" si="4"/>
        <v>12.6</v>
      </c>
      <c r="N16" s="1"/>
    </row>
    <row r="18" spans="4:8" x14ac:dyDescent="0.3">
      <c r="D18" s="10" t="s">
        <v>16</v>
      </c>
      <c r="E18" s="10"/>
    </row>
    <row r="19" spans="4:8" x14ac:dyDescent="0.3">
      <c r="D19" s="10" t="s">
        <v>17</v>
      </c>
      <c r="E19" s="10"/>
    </row>
    <row r="20" spans="4:8" x14ac:dyDescent="0.3">
      <c r="D20" s="10" t="s">
        <v>18</v>
      </c>
      <c r="E20" s="10"/>
    </row>
    <row r="21" spans="4:8" x14ac:dyDescent="0.3">
      <c r="D21" s="10" t="s">
        <v>19</v>
      </c>
      <c r="E21" s="10"/>
    </row>
    <row r="22" spans="4:8" x14ac:dyDescent="0.3">
      <c r="H22" s="4" t="s">
        <v>20</v>
      </c>
    </row>
    <row r="23" spans="4:8" x14ac:dyDescent="0.3">
      <c r="H23" s="4" t="s">
        <v>21</v>
      </c>
    </row>
    <row r="24" spans="4:8" ht="24" x14ac:dyDescent="0.3">
      <c r="H24" s="5" t="s">
        <v>22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bao cao</vt:lpstr>
      <vt:lpstr>co so khoa hoc (2)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2018-11-18T16:56:50Z</dcterms:created>
  <dcterms:modified xsi:type="dcterms:W3CDTF">2018-11-25T15:13:30Z</dcterms:modified>
</cp:coreProperties>
</file>